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<sst xmlns="http://schemas.openxmlformats.org/spreadsheetml/2006/main" count="213" uniqueCount="94">
  <si>
    <t>拍卖标的明细清单</t>
  </si>
  <si>
    <t>序号</t>
  </si>
  <si>
    <t>权属人</t>
  </si>
  <si>
    <t>座落位置</t>
  </si>
  <si>
    <t>土地信息</t>
  </si>
  <si>
    <t>房产信息</t>
  </si>
  <si>
    <t>评估单价（元/平方米）</t>
  </si>
  <si>
    <t>评估价（元）</t>
  </si>
  <si>
    <t>评估价精确到仟位（元）</t>
  </si>
  <si>
    <t>起拍价（元）</t>
  </si>
  <si>
    <t>保证金（元）</t>
  </si>
  <si>
    <t>备注</t>
  </si>
  <si>
    <t>土地证号</t>
  </si>
  <si>
    <t>用途</t>
  </si>
  <si>
    <t>使用权类型</t>
  </si>
  <si>
    <t>终止日期</t>
  </si>
  <si>
    <t>使用权面积（㎡）</t>
  </si>
  <si>
    <t>房产证号</t>
  </si>
  <si>
    <t>房屋用途</t>
  </si>
  <si>
    <t>房屋所有权性质</t>
  </si>
  <si>
    <t>土地使用权来源</t>
  </si>
  <si>
    <t>土地使用权性质</t>
  </si>
  <si>
    <t>建筑面积（㎡）</t>
  </si>
  <si>
    <t>广东省中山市食品药品监督管理局</t>
  </si>
  <si>
    <t>中山市南区恒海路2号碧堤湾畔碧堤东街2幢3B06房</t>
  </si>
  <si>
    <t>中府国用（2008）第易213032号</t>
  </si>
  <si>
    <t>商业住宅</t>
  </si>
  <si>
    <t>出让</t>
  </si>
  <si>
    <t>粤房地证字第C6416441号</t>
  </si>
  <si>
    <t>住宅</t>
  </si>
  <si>
    <t>机关法人</t>
  </si>
  <si>
    <t>国有</t>
  </si>
  <si>
    <t>空置</t>
  </si>
  <si>
    <t>中山市南区恒海路2号碧堤湾畔碧堤东街2幢3A02房</t>
  </si>
  <si>
    <t>中府国用（2008）第易260693号</t>
  </si>
  <si>
    <t>粤房地证字第C6416427号</t>
  </si>
  <si>
    <t>中山市财政局</t>
  </si>
  <si>
    <t>中山市火炬开发区中港大道2号A型东五排25\26\27号</t>
  </si>
  <si>
    <t>粤（2016）中山市不动产权第0132050号</t>
  </si>
  <si>
    <t>商业</t>
  </si>
  <si>
    <t>——</t>
  </si>
  <si>
    <t>带租约，租期至2022年7月31日</t>
  </si>
  <si>
    <t>中山市康阜工贸有限公司</t>
  </si>
  <si>
    <t>中山市石岐区富豪山庄豪雅街3幢201房</t>
  </si>
  <si>
    <t>中府国用（2007）第易232607号</t>
  </si>
  <si>
    <t>商品住宅</t>
  </si>
  <si>
    <t>粤房地证字第C5532014号</t>
  </si>
  <si>
    <t>有限责任公司</t>
  </si>
  <si>
    <t>中山市石岐区富豪山庄豪雅街3幢301房</t>
  </si>
  <si>
    <t>中府国用（2007）第易231458号</t>
  </si>
  <si>
    <t>粤房地证字第C5300783号</t>
  </si>
  <si>
    <t>带租约，租期至2022年12月31日</t>
  </si>
  <si>
    <t>中山市东区富豪山庄豪雅街3幢202房</t>
  </si>
  <si>
    <t>中府国用（2012）第易2105770号</t>
  </si>
  <si>
    <t>粤房地权证中府字第0212057650号</t>
  </si>
  <si>
    <t>中山市石岐区富豪山庄豪雅街1幢201房</t>
  </si>
  <si>
    <t>中府国用（2001）字第234057号</t>
  </si>
  <si>
    <t>粤房地证字第3054443号</t>
  </si>
  <si>
    <t>全民</t>
  </si>
  <si>
    <t>中山市石岐区富豪山庄豪雅街1幢202房</t>
  </si>
  <si>
    <t>中府国用（2001）字第234058号</t>
  </si>
  <si>
    <t>粤房地证字第3054442号</t>
  </si>
  <si>
    <t>中山市石岐区富豪山庄豪雅街1幢301房</t>
  </si>
  <si>
    <t>中府国用（2001）字第234059号</t>
  </si>
  <si>
    <t>粤房地证字第3054441号</t>
  </si>
  <si>
    <t>中山市石岐区富豪山庄豪雅街1幢302房</t>
  </si>
  <si>
    <t>中府国用（2001）字第234060号</t>
  </si>
  <si>
    <t>粤房地证字第3054440号</t>
  </si>
  <si>
    <t>中山市石岐区富豪山庄豪雅街1幢401房</t>
  </si>
  <si>
    <t>中府国用（2001）字第234061号</t>
  </si>
  <si>
    <t>粤房地证字第3054439号</t>
  </si>
  <si>
    <t>中山市石岐区富豪山庄豪雅街1幢402房</t>
  </si>
  <si>
    <t>中府国用（2001）字第234062号</t>
  </si>
  <si>
    <t>粤房地证字第3054438号</t>
  </si>
  <si>
    <t>中山市石岐区富豪山庄豪雅街1幢501房</t>
  </si>
  <si>
    <t>中府国用（2001）字第234063号</t>
  </si>
  <si>
    <t>粤房地证字第3054450号</t>
  </si>
  <si>
    <t>中山市石岐区富豪山庄豪雅街1幢502房</t>
  </si>
  <si>
    <t>中府国用（2001）字第234064号</t>
  </si>
  <si>
    <t>粤房地证字第3054449号</t>
  </si>
  <si>
    <t>中山市石岐区富豪山庄豪雅街1幢602房</t>
  </si>
  <si>
    <t>中府国用（2001）字第234066号</t>
  </si>
  <si>
    <t>粤房地证字第3054451号</t>
  </si>
  <si>
    <t>中山市石岐区富豪山庄豪雅街1幢601房</t>
  </si>
  <si>
    <t>中府国用（2001）字第234065号</t>
  </si>
  <si>
    <t>粤房地证字第3054448号</t>
  </si>
  <si>
    <t>中山市阜康城市信用合作社</t>
  </si>
  <si>
    <t>中山市石岐区太平路41号景福苑706房</t>
  </si>
  <si>
    <t>中府国用（2004）第易238302号</t>
  </si>
  <si>
    <t>粤房地证字第C2075141号</t>
  </si>
  <si>
    <t>联营企业</t>
  </si>
  <si>
    <t>中山市石岐区康华路东兴花园F幢602房及车房</t>
  </si>
  <si>
    <t>中府国用(2009)第231438号</t>
  </si>
  <si>
    <t>粤房地权证中府字第0109008605号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</si>
</sst>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);[Red]\(0.00\)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name val="宋体"/>
      <charset val="134"/>
    </font>
    <font>
      <sz val="10"/>
      <color theme="1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0"/>
      <name val="Arial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6" fillId="23" borderId="14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15" borderId="11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14" borderId="10" applyNumberFormat="0" applyAlignment="0" applyProtection="0">
      <alignment vertical="center"/>
    </xf>
    <xf numFmtId="0" fontId="28" fillId="14" borderId="14" applyNumberFormat="0" applyAlignment="0" applyProtection="0">
      <alignment vertical="center"/>
    </xf>
    <xf numFmtId="0" fontId="10" fillId="5" borderId="8" applyNumberFormat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0" borderId="0"/>
    <xf numFmtId="0" fontId="27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2" xfId="49" applyFont="1" applyFill="1" applyBorder="1" applyAlignment="1">
      <alignment horizontal="center" vertical="center" wrapText="1"/>
    </xf>
    <xf numFmtId="0" fontId="5" fillId="2" borderId="3" xfId="49" applyFont="1" applyFill="1" applyBorder="1" applyAlignment="1">
      <alignment horizontal="center" vertical="center" wrapText="1"/>
    </xf>
    <xf numFmtId="0" fontId="5" fillId="2" borderId="4" xfId="49" applyFont="1" applyFill="1" applyBorder="1" applyAlignment="1">
      <alignment horizontal="center" vertical="center" wrapText="1"/>
    </xf>
    <xf numFmtId="0" fontId="5" fillId="2" borderId="5" xfId="49" applyFont="1" applyFill="1" applyBorder="1" applyAlignment="1">
      <alignment horizontal="center" vertical="center" wrapText="1"/>
    </xf>
    <xf numFmtId="0" fontId="5" fillId="2" borderId="6" xfId="49" applyFont="1" applyFill="1" applyBorder="1" applyAlignment="1">
      <alignment horizontal="center" vertical="center" wrapText="1"/>
    </xf>
    <xf numFmtId="0" fontId="5" fillId="2" borderId="7" xfId="49" applyFont="1" applyFill="1" applyBorder="1" applyAlignment="1">
      <alignment horizontal="center" vertical="center" wrapText="1"/>
    </xf>
    <xf numFmtId="0" fontId="6" fillId="2" borderId="7" xfId="49" applyFont="1" applyFill="1" applyBorder="1" applyAlignment="1">
      <alignment horizontal="center" vertical="center" wrapText="1"/>
    </xf>
    <xf numFmtId="176" fontId="6" fillId="2" borderId="7" xfId="49" applyNumberFormat="1" applyFont="1" applyFill="1" applyBorder="1" applyAlignment="1">
      <alignment horizontal="center" vertical="center" wrapText="1"/>
    </xf>
    <xf numFmtId="31" fontId="6" fillId="2" borderId="7" xfId="49" applyNumberFormat="1" applyFont="1" applyFill="1" applyBorder="1" applyAlignment="1">
      <alignment horizontal="center" vertical="center" wrapText="1"/>
    </xf>
    <xf numFmtId="0" fontId="6" fillId="2" borderId="7" xfId="49" applyFont="1" applyFill="1" applyBorder="1" applyAlignment="1">
      <alignment horizontal="left" vertical="center" wrapText="1"/>
    </xf>
    <xf numFmtId="0" fontId="6" fillId="2" borderId="7" xfId="50" applyFont="1" applyFill="1" applyBorder="1" applyAlignment="1">
      <alignment horizontal="center" vertical="center" wrapText="1"/>
    </xf>
    <xf numFmtId="0" fontId="6" fillId="0" borderId="7" xfId="49" applyFont="1" applyFill="1" applyBorder="1" applyAlignment="1">
      <alignment horizontal="center" vertical="center" wrapText="1"/>
    </xf>
    <xf numFmtId="176" fontId="6" fillId="0" borderId="7" xfId="49" applyNumberFormat="1" applyFont="1" applyFill="1" applyBorder="1" applyAlignment="1">
      <alignment horizontal="center" vertical="center" wrapText="1"/>
    </xf>
    <xf numFmtId="31" fontId="6" fillId="0" borderId="7" xfId="49" applyNumberFormat="1" applyFont="1" applyFill="1" applyBorder="1" applyAlignment="1">
      <alignment horizontal="center" vertical="center" wrapText="1"/>
    </xf>
    <xf numFmtId="49" fontId="6" fillId="2" borderId="7" xfId="49" applyNumberFormat="1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5" fillId="0" borderId="6" xfId="49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1"/>
  <sheetViews>
    <sheetView tabSelected="1" zoomScale="93" zoomScaleNormal="93" workbookViewId="0">
      <selection activeCell="A22" sqref="$A22:$XFD22"/>
    </sheetView>
  </sheetViews>
  <sheetFormatPr defaultColWidth="9" defaultRowHeight="13.5"/>
  <cols>
    <col min="1" max="1" width="6.625" customWidth="1"/>
    <col min="2" max="2" width="11.25" customWidth="1"/>
    <col min="3" max="3" width="19.625" customWidth="1"/>
    <col min="4" max="4" width="13.625" customWidth="1"/>
    <col min="5" max="6" width="7.375" customWidth="1"/>
    <col min="7" max="7" width="13.75" customWidth="1"/>
    <col min="9" max="9" width="11.375" customWidth="1"/>
    <col min="10" max="13" width="7.375" customWidth="1"/>
    <col min="15" max="15" width="9" customWidth="1"/>
    <col min="16" max="16" width="9" hidden="1" customWidth="1"/>
    <col min="18" max="19" width="9" style="4"/>
    <col min="20" max="20" width="13.5" style="5" customWidth="1"/>
  </cols>
  <sheetData>
    <row r="1" ht="28.5" customHeight="1" spans="1:2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="1" customFormat="1" ht="21.75" customHeight="1" spans="1:20">
      <c r="A2" s="7" t="s">
        <v>1</v>
      </c>
      <c r="B2" s="7" t="s">
        <v>2</v>
      </c>
      <c r="C2" s="7" t="s">
        <v>3</v>
      </c>
      <c r="D2" s="8" t="s">
        <v>4</v>
      </c>
      <c r="E2" s="9"/>
      <c r="F2" s="9"/>
      <c r="G2" s="9"/>
      <c r="H2" s="10"/>
      <c r="I2" s="8" t="s">
        <v>5</v>
      </c>
      <c r="J2" s="9"/>
      <c r="K2" s="9"/>
      <c r="L2" s="9"/>
      <c r="M2" s="9"/>
      <c r="N2" s="10"/>
      <c r="O2" s="7" t="s">
        <v>6</v>
      </c>
      <c r="P2" s="7" t="s">
        <v>7</v>
      </c>
      <c r="Q2" s="7" t="s">
        <v>8</v>
      </c>
      <c r="R2" s="22" t="s">
        <v>9</v>
      </c>
      <c r="S2" s="22" t="s">
        <v>10</v>
      </c>
      <c r="T2" s="23" t="s">
        <v>11</v>
      </c>
    </row>
    <row r="3" s="1" customFormat="1" ht="44.25" customHeight="1" spans="1:20">
      <c r="A3" s="11"/>
      <c r="B3" s="11"/>
      <c r="C3" s="11"/>
      <c r="D3" s="12" t="s">
        <v>12</v>
      </c>
      <c r="E3" s="12" t="s">
        <v>13</v>
      </c>
      <c r="F3" s="12" t="s">
        <v>14</v>
      </c>
      <c r="G3" s="12" t="s">
        <v>15</v>
      </c>
      <c r="H3" s="12" t="s">
        <v>16</v>
      </c>
      <c r="I3" s="12" t="s">
        <v>17</v>
      </c>
      <c r="J3" s="12" t="s">
        <v>18</v>
      </c>
      <c r="K3" s="12" t="s">
        <v>19</v>
      </c>
      <c r="L3" s="12" t="s">
        <v>20</v>
      </c>
      <c r="M3" s="12" t="s">
        <v>21</v>
      </c>
      <c r="N3" s="12" t="s">
        <v>22</v>
      </c>
      <c r="O3" s="11"/>
      <c r="P3" s="11"/>
      <c r="Q3" s="11"/>
      <c r="R3" s="24"/>
      <c r="S3" s="24"/>
      <c r="T3" s="23"/>
    </row>
    <row r="4" s="2" customFormat="1" ht="36" spans="1:20">
      <c r="A4" s="13">
        <v>1</v>
      </c>
      <c r="B4" s="13" t="s">
        <v>23</v>
      </c>
      <c r="C4" s="13" t="s">
        <v>24</v>
      </c>
      <c r="D4" s="13" t="s">
        <v>25</v>
      </c>
      <c r="E4" s="14" t="s">
        <v>26</v>
      </c>
      <c r="F4" s="14" t="s">
        <v>27</v>
      </c>
      <c r="G4" s="15">
        <v>62536</v>
      </c>
      <c r="H4" s="13">
        <v>14.04</v>
      </c>
      <c r="I4" s="13" t="s">
        <v>28</v>
      </c>
      <c r="J4" s="13" t="s">
        <v>29</v>
      </c>
      <c r="K4" s="13" t="s">
        <v>30</v>
      </c>
      <c r="L4" s="13" t="s">
        <v>27</v>
      </c>
      <c r="M4" s="13" t="s">
        <v>31</v>
      </c>
      <c r="N4" s="13">
        <v>78.84</v>
      </c>
      <c r="O4" s="13">
        <v>11500</v>
      </c>
      <c r="P4" s="13">
        <f t="shared" ref="P4:P21" si="0">N4*O4</f>
        <v>906660</v>
      </c>
      <c r="Q4" s="13">
        <f t="shared" ref="Q4:Q21" si="1">ROUND(P4,-3)</f>
        <v>907000</v>
      </c>
      <c r="R4" s="18">
        <f t="shared" ref="R4:R21" si="2">Q4</f>
        <v>907000</v>
      </c>
      <c r="S4" s="18">
        <f>Q4*10%</f>
        <v>90700</v>
      </c>
      <c r="T4" s="25" t="s">
        <v>32</v>
      </c>
    </row>
    <row r="5" s="2" customFormat="1" ht="36" spans="1:20">
      <c r="A5" s="13">
        <v>2</v>
      </c>
      <c r="B5" s="13" t="s">
        <v>23</v>
      </c>
      <c r="C5" s="13" t="s">
        <v>33</v>
      </c>
      <c r="D5" s="13" t="s">
        <v>34</v>
      </c>
      <c r="E5" s="14" t="s">
        <v>26</v>
      </c>
      <c r="F5" s="14" t="s">
        <v>27</v>
      </c>
      <c r="G5" s="15">
        <v>62536</v>
      </c>
      <c r="H5" s="13">
        <v>13.51</v>
      </c>
      <c r="I5" s="13" t="s">
        <v>35</v>
      </c>
      <c r="J5" s="13" t="s">
        <v>29</v>
      </c>
      <c r="K5" s="13" t="s">
        <v>30</v>
      </c>
      <c r="L5" s="13" t="s">
        <v>27</v>
      </c>
      <c r="M5" s="13" t="s">
        <v>31</v>
      </c>
      <c r="N5" s="13">
        <v>75.87</v>
      </c>
      <c r="O5" s="13">
        <v>11500</v>
      </c>
      <c r="P5" s="13">
        <f t="shared" si="0"/>
        <v>872505</v>
      </c>
      <c r="Q5" s="13">
        <f t="shared" si="1"/>
        <v>873000</v>
      </c>
      <c r="R5" s="18">
        <f t="shared" si="2"/>
        <v>873000</v>
      </c>
      <c r="S5" s="18">
        <f>Q5*10%</f>
        <v>87300</v>
      </c>
      <c r="T5" s="25" t="s">
        <v>32</v>
      </c>
    </row>
    <row r="6" s="2" customFormat="1" ht="40.5" customHeight="1" spans="1:20">
      <c r="A6" s="13">
        <v>3</v>
      </c>
      <c r="B6" s="13" t="s">
        <v>36</v>
      </c>
      <c r="C6" s="16" t="s">
        <v>37</v>
      </c>
      <c r="D6" s="13" t="s">
        <v>38</v>
      </c>
      <c r="E6" s="17" t="s">
        <v>39</v>
      </c>
      <c r="F6" s="14" t="s">
        <v>27</v>
      </c>
      <c r="G6" s="15">
        <v>50634</v>
      </c>
      <c r="H6" s="13">
        <v>113.2</v>
      </c>
      <c r="I6" s="13" t="s">
        <v>40</v>
      </c>
      <c r="J6" s="13" t="s">
        <v>39</v>
      </c>
      <c r="K6" s="13"/>
      <c r="L6" s="13" t="s">
        <v>27</v>
      </c>
      <c r="M6" s="13"/>
      <c r="N6" s="13">
        <v>113.21</v>
      </c>
      <c r="O6" s="13">
        <v>18000</v>
      </c>
      <c r="P6" s="13">
        <f t="shared" si="0"/>
        <v>2037780</v>
      </c>
      <c r="Q6" s="13">
        <f t="shared" si="1"/>
        <v>2038000</v>
      </c>
      <c r="R6" s="18">
        <f t="shared" si="2"/>
        <v>2038000</v>
      </c>
      <c r="S6" s="18">
        <f>Q6*5%</f>
        <v>101900</v>
      </c>
      <c r="T6" s="26" t="s">
        <v>41</v>
      </c>
    </row>
    <row r="7" s="2" customFormat="1" ht="36" spans="1:20">
      <c r="A7" s="13">
        <v>4</v>
      </c>
      <c r="B7" s="13" t="s">
        <v>42</v>
      </c>
      <c r="C7" s="13" t="s">
        <v>43</v>
      </c>
      <c r="D7" s="13" t="s">
        <v>44</v>
      </c>
      <c r="E7" s="14" t="s">
        <v>45</v>
      </c>
      <c r="F7" s="14" t="s">
        <v>27</v>
      </c>
      <c r="G7" s="15">
        <v>59198</v>
      </c>
      <c r="H7" s="13">
        <v>24.3</v>
      </c>
      <c r="I7" s="13" t="s">
        <v>46</v>
      </c>
      <c r="J7" s="13" t="s">
        <v>29</v>
      </c>
      <c r="K7" s="13" t="s">
        <v>47</v>
      </c>
      <c r="L7" s="13" t="s">
        <v>27</v>
      </c>
      <c r="M7" s="13" t="s">
        <v>31</v>
      </c>
      <c r="N7" s="13">
        <v>103.51</v>
      </c>
      <c r="O7" s="13">
        <v>5500</v>
      </c>
      <c r="P7" s="13">
        <f t="shared" si="0"/>
        <v>569305</v>
      </c>
      <c r="Q7" s="13">
        <f t="shared" si="1"/>
        <v>569000</v>
      </c>
      <c r="R7" s="18">
        <f t="shared" si="2"/>
        <v>569000</v>
      </c>
      <c r="S7" s="18">
        <f t="shared" ref="S7:S19" si="3">Q7*10%</f>
        <v>56900</v>
      </c>
      <c r="T7" s="25" t="s">
        <v>32</v>
      </c>
    </row>
    <row r="8" s="2" customFormat="1" ht="36" spans="1:20">
      <c r="A8" s="13">
        <v>5</v>
      </c>
      <c r="B8" s="13" t="s">
        <v>42</v>
      </c>
      <c r="C8" s="13" t="s">
        <v>48</v>
      </c>
      <c r="D8" s="13" t="s">
        <v>49</v>
      </c>
      <c r="E8" s="14" t="s">
        <v>45</v>
      </c>
      <c r="F8" s="14" t="s">
        <v>27</v>
      </c>
      <c r="G8" s="15">
        <v>59198</v>
      </c>
      <c r="H8" s="13">
        <v>22.72</v>
      </c>
      <c r="I8" s="13" t="s">
        <v>50</v>
      </c>
      <c r="J8" s="13" t="s">
        <v>29</v>
      </c>
      <c r="K8" s="13" t="s">
        <v>47</v>
      </c>
      <c r="L8" s="13" t="s">
        <v>27</v>
      </c>
      <c r="M8" s="13" t="s">
        <v>31</v>
      </c>
      <c r="N8" s="13">
        <v>101.82</v>
      </c>
      <c r="O8" s="13">
        <v>5500</v>
      </c>
      <c r="P8" s="13">
        <f t="shared" si="0"/>
        <v>560010</v>
      </c>
      <c r="Q8" s="13">
        <f t="shared" si="1"/>
        <v>560000</v>
      </c>
      <c r="R8" s="18">
        <f t="shared" si="2"/>
        <v>560000</v>
      </c>
      <c r="S8" s="18">
        <f t="shared" si="3"/>
        <v>56000</v>
      </c>
      <c r="T8" s="27" t="s">
        <v>51</v>
      </c>
    </row>
    <row r="9" s="3" customFormat="1" ht="36" spans="1:20">
      <c r="A9" s="13">
        <v>6</v>
      </c>
      <c r="B9" s="18" t="s">
        <v>36</v>
      </c>
      <c r="C9" s="18" t="s">
        <v>52</v>
      </c>
      <c r="D9" s="18" t="s">
        <v>53</v>
      </c>
      <c r="E9" s="19" t="s">
        <v>45</v>
      </c>
      <c r="F9" s="19" t="s">
        <v>27</v>
      </c>
      <c r="G9" s="20">
        <v>59198</v>
      </c>
      <c r="H9" s="18">
        <v>19.14</v>
      </c>
      <c r="I9" s="18" t="s">
        <v>54</v>
      </c>
      <c r="J9" s="18" t="s">
        <v>29</v>
      </c>
      <c r="K9" s="18"/>
      <c r="L9" s="18"/>
      <c r="M9" s="18"/>
      <c r="N9" s="18">
        <v>84.73</v>
      </c>
      <c r="O9" s="18">
        <v>5500</v>
      </c>
      <c r="P9" s="18">
        <f t="shared" si="0"/>
        <v>466015</v>
      </c>
      <c r="Q9" s="18">
        <f t="shared" si="1"/>
        <v>466000</v>
      </c>
      <c r="R9" s="18">
        <f t="shared" si="2"/>
        <v>466000</v>
      </c>
      <c r="S9" s="18">
        <f t="shared" si="3"/>
        <v>46600</v>
      </c>
      <c r="T9" s="25" t="s">
        <v>32</v>
      </c>
    </row>
    <row r="10" s="2" customFormat="1" ht="36" spans="1:20">
      <c r="A10" s="13">
        <v>7</v>
      </c>
      <c r="B10" s="13" t="s">
        <v>36</v>
      </c>
      <c r="C10" s="13" t="s">
        <v>55</v>
      </c>
      <c r="D10" s="13" t="s">
        <v>56</v>
      </c>
      <c r="E10" s="14" t="s">
        <v>45</v>
      </c>
      <c r="F10" s="14" t="s">
        <v>27</v>
      </c>
      <c r="G10" s="15">
        <v>59198</v>
      </c>
      <c r="H10" s="13">
        <v>22.76</v>
      </c>
      <c r="I10" s="13" t="s">
        <v>57</v>
      </c>
      <c r="J10" s="13" t="s">
        <v>29</v>
      </c>
      <c r="K10" s="13" t="s">
        <v>58</v>
      </c>
      <c r="L10" s="13" t="s">
        <v>27</v>
      </c>
      <c r="M10" s="13" t="s">
        <v>31</v>
      </c>
      <c r="N10" s="13">
        <v>108.92</v>
      </c>
      <c r="O10" s="13">
        <v>6200</v>
      </c>
      <c r="P10" s="13">
        <f t="shared" si="0"/>
        <v>675304</v>
      </c>
      <c r="Q10" s="13">
        <f t="shared" si="1"/>
        <v>675000</v>
      </c>
      <c r="R10" s="18">
        <f t="shared" si="2"/>
        <v>675000</v>
      </c>
      <c r="S10" s="18">
        <f t="shared" si="3"/>
        <v>67500</v>
      </c>
      <c r="T10" s="25" t="s">
        <v>32</v>
      </c>
    </row>
    <row r="11" s="2" customFormat="1" ht="36" spans="1:20">
      <c r="A11" s="13">
        <v>8</v>
      </c>
      <c r="B11" s="13" t="s">
        <v>36</v>
      </c>
      <c r="C11" s="13" t="s">
        <v>59</v>
      </c>
      <c r="D11" s="13" t="s">
        <v>60</v>
      </c>
      <c r="E11" s="14" t="s">
        <v>45</v>
      </c>
      <c r="F11" s="14" t="s">
        <v>27</v>
      </c>
      <c r="G11" s="15">
        <v>59198</v>
      </c>
      <c r="H11" s="13">
        <v>22.76</v>
      </c>
      <c r="I11" s="13" t="s">
        <v>61</v>
      </c>
      <c r="J11" s="13" t="s">
        <v>29</v>
      </c>
      <c r="K11" s="13" t="s">
        <v>58</v>
      </c>
      <c r="L11" s="13" t="s">
        <v>27</v>
      </c>
      <c r="M11" s="13" t="s">
        <v>31</v>
      </c>
      <c r="N11" s="13">
        <v>108.92</v>
      </c>
      <c r="O11" s="13">
        <v>6200</v>
      </c>
      <c r="P11" s="13">
        <f t="shared" si="0"/>
        <v>675304</v>
      </c>
      <c r="Q11" s="13">
        <f t="shared" si="1"/>
        <v>675000</v>
      </c>
      <c r="R11" s="18">
        <f t="shared" si="2"/>
        <v>675000</v>
      </c>
      <c r="S11" s="18">
        <f t="shared" si="3"/>
        <v>67500</v>
      </c>
      <c r="T11" s="25" t="s">
        <v>32</v>
      </c>
    </row>
    <row r="12" s="3" customFormat="1" ht="36" spans="1:20">
      <c r="A12" s="13">
        <v>9</v>
      </c>
      <c r="B12" s="18" t="s">
        <v>36</v>
      </c>
      <c r="C12" s="18" t="s">
        <v>62</v>
      </c>
      <c r="D12" s="18" t="s">
        <v>63</v>
      </c>
      <c r="E12" s="19" t="s">
        <v>45</v>
      </c>
      <c r="F12" s="19" t="s">
        <v>27</v>
      </c>
      <c r="G12" s="20">
        <v>59198</v>
      </c>
      <c r="H12" s="18">
        <v>20.98</v>
      </c>
      <c r="I12" s="18" t="s">
        <v>64</v>
      </c>
      <c r="J12" s="18" t="s">
        <v>29</v>
      </c>
      <c r="K12" s="18" t="s">
        <v>58</v>
      </c>
      <c r="L12" s="18" t="s">
        <v>27</v>
      </c>
      <c r="M12" s="18" t="s">
        <v>31</v>
      </c>
      <c r="N12" s="18">
        <v>100.37</v>
      </c>
      <c r="O12" s="18">
        <v>6000</v>
      </c>
      <c r="P12" s="18">
        <f t="shared" si="0"/>
        <v>602220</v>
      </c>
      <c r="Q12" s="18">
        <f t="shared" si="1"/>
        <v>602000</v>
      </c>
      <c r="R12" s="18">
        <f t="shared" si="2"/>
        <v>602000</v>
      </c>
      <c r="S12" s="18">
        <f t="shared" si="3"/>
        <v>60200</v>
      </c>
      <c r="T12" s="25" t="s">
        <v>32</v>
      </c>
    </row>
    <row r="13" s="2" customFormat="1" ht="36" spans="1:20">
      <c r="A13" s="13">
        <v>10</v>
      </c>
      <c r="B13" s="13" t="s">
        <v>36</v>
      </c>
      <c r="C13" s="13" t="s">
        <v>65</v>
      </c>
      <c r="D13" s="13" t="s">
        <v>66</v>
      </c>
      <c r="E13" s="14" t="s">
        <v>45</v>
      </c>
      <c r="F13" s="14" t="s">
        <v>27</v>
      </c>
      <c r="G13" s="15">
        <v>59198</v>
      </c>
      <c r="H13" s="13">
        <v>20.98</v>
      </c>
      <c r="I13" s="13" t="s">
        <v>67</v>
      </c>
      <c r="J13" s="13" t="s">
        <v>29</v>
      </c>
      <c r="K13" s="13" t="s">
        <v>58</v>
      </c>
      <c r="L13" s="13" t="s">
        <v>27</v>
      </c>
      <c r="M13" s="13" t="s">
        <v>31</v>
      </c>
      <c r="N13" s="13">
        <v>100.37</v>
      </c>
      <c r="O13" s="13">
        <v>6000</v>
      </c>
      <c r="P13" s="13">
        <f t="shared" si="0"/>
        <v>602220</v>
      </c>
      <c r="Q13" s="13">
        <f t="shared" si="1"/>
        <v>602000</v>
      </c>
      <c r="R13" s="18">
        <f t="shared" si="2"/>
        <v>602000</v>
      </c>
      <c r="S13" s="18">
        <f t="shared" si="3"/>
        <v>60200</v>
      </c>
      <c r="T13" s="25" t="s">
        <v>32</v>
      </c>
    </row>
    <row r="14" s="2" customFormat="1" ht="36" spans="1:20">
      <c r="A14" s="13">
        <v>11</v>
      </c>
      <c r="B14" s="13" t="s">
        <v>36</v>
      </c>
      <c r="C14" s="13" t="s">
        <v>68</v>
      </c>
      <c r="D14" s="13" t="s">
        <v>69</v>
      </c>
      <c r="E14" s="14" t="s">
        <v>45</v>
      </c>
      <c r="F14" s="14" t="s">
        <v>27</v>
      </c>
      <c r="G14" s="15">
        <v>59198</v>
      </c>
      <c r="H14" s="13">
        <v>20.98</v>
      </c>
      <c r="I14" s="13" t="s">
        <v>70</v>
      </c>
      <c r="J14" s="13" t="s">
        <v>29</v>
      </c>
      <c r="K14" s="13" t="s">
        <v>58</v>
      </c>
      <c r="L14" s="13" t="s">
        <v>27</v>
      </c>
      <c r="M14" s="13" t="s">
        <v>31</v>
      </c>
      <c r="N14" s="13">
        <v>100.37</v>
      </c>
      <c r="O14" s="13">
        <v>5800</v>
      </c>
      <c r="P14" s="13">
        <f t="shared" si="0"/>
        <v>582146</v>
      </c>
      <c r="Q14" s="13">
        <f t="shared" si="1"/>
        <v>582000</v>
      </c>
      <c r="R14" s="18">
        <f t="shared" si="2"/>
        <v>582000</v>
      </c>
      <c r="S14" s="18">
        <f t="shared" si="3"/>
        <v>58200</v>
      </c>
      <c r="T14" s="25" t="s">
        <v>32</v>
      </c>
    </row>
    <row r="15" s="2" customFormat="1" ht="36" spans="1:20">
      <c r="A15" s="13">
        <v>12</v>
      </c>
      <c r="B15" s="13" t="s">
        <v>36</v>
      </c>
      <c r="C15" s="13" t="s">
        <v>71</v>
      </c>
      <c r="D15" s="13" t="s">
        <v>72</v>
      </c>
      <c r="E15" s="14" t="s">
        <v>45</v>
      </c>
      <c r="F15" s="14" t="s">
        <v>27</v>
      </c>
      <c r="G15" s="15">
        <v>59198</v>
      </c>
      <c r="H15" s="13">
        <v>20.98</v>
      </c>
      <c r="I15" s="13" t="s">
        <v>73</v>
      </c>
      <c r="J15" s="13" t="s">
        <v>29</v>
      </c>
      <c r="K15" s="13" t="s">
        <v>58</v>
      </c>
      <c r="L15" s="13" t="s">
        <v>27</v>
      </c>
      <c r="M15" s="13" t="s">
        <v>31</v>
      </c>
      <c r="N15" s="13">
        <v>100.37</v>
      </c>
      <c r="O15" s="13">
        <v>5800</v>
      </c>
      <c r="P15" s="13">
        <f t="shared" si="0"/>
        <v>582146</v>
      </c>
      <c r="Q15" s="13">
        <f t="shared" si="1"/>
        <v>582000</v>
      </c>
      <c r="R15" s="18">
        <f t="shared" si="2"/>
        <v>582000</v>
      </c>
      <c r="S15" s="18">
        <f t="shared" si="3"/>
        <v>58200</v>
      </c>
      <c r="T15" s="25" t="s">
        <v>32</v>
      </c>
    </row>
    <row r="16" s="2" customFormat="1" ht="36" spans="1:20">
      <c r="A16" s="13">
        <v>13</v>
      </c>
      <c r="B16" s="13" t="s">
        <v>36</v>
      </c>
      <c r="C16" s="13" t="s">
        <v>74</v>
      </c>
      <c r="D16" s="13" t="s">
        <v>75</v>
      </c>
      <c r="E16" s="14" t="s">
        <v>45</v>
      </c>
      <c r="F16" s="14" t="s">
        <v>27</v>
      </c>
      <c r="G16" s="15">
        <v>59198</v>
      </c>
      <c r="H16" s="13">
        <v>20.98</v>
      </c>
      <c r="I16" s="13" t="s">
        <v>76</v>
      </c>
      <c r="J16" s="13" t="s">
        <v>29</v>
      </c>
      <c r="K16" s="13" t="s">
        <v>58</v>
      </c>
      <c r="L16" s="13" t="s">
        <v>27</v>
      </c>
      <c r="M16" s="13" t="s">
        <v>31</v>
      </c>
      <c r="N16" s="13">
        <v>100.37</v>
      </c>
      <c r="O16" s="13">
        <v>5300</v>
      </c>
      <c r="P16" s="13">
        <f t="shared" si="0"/>
        <v>531961</v>
      </c>
      <c r="Q16" s="13">
        <f t="shared" si="1"/>
        <v>532000</v>
      </c>
      <c r="R16" s="18">
        <f t="shared" si="2"/>
        <v>532000</v>
      </c>
      <c r="S16" s="18">
        <f t="shared" si="3"/>
        <v>53200</v>
      </c>
      <c r="T16" s="25" t="s">
        <v>32</v>
      </c>
    </row>
    <row r="17" s="2" customFormat="1" ht="36" spans="1:20">
      <c r="A17" s="13">
        <v>14</v>
      </c>
      <c r="B17" s="13" t="s">
        <v>36</v>
      </c>
      <c r="C17" s="13" t="s">
        <v>77</v>
      </c>
      <c r="D17" s="13" t="s">
        <v>78</v>
      </c>
      <c r="E17" s="14" t="s">
        <v>45</v>
      </c>
      <c r="F17" s="14" t="s">
        <v>27</v>
      </c>
      <c r="G17" s="15">
        <v>59198</v>
      </c>
      <c r="H17" s="13">
        <v>20.98</v>
      </c>
      <c r="I17" s="13" t="s">
        <v>79</v>
      </c>
      <c r="J17" s="13" t="s">
        <v>29</v>
      </c>
      <c r="K17" s="13" t="s">
        <v>58</v>
      </c>
      <c r="L17" s="13" t="s">
        <v>27</v>
      </c>
      <c r="M17" s="13" t="s">
        <v>31</v>
      </c>
      <c r="N17" s="13">
        <v>100.37</v>
      </c>
      <c r="O17" s="13">
        <v>5300</v>
      </c>
      <c r="P17" s="13">
        <f t="shared" si="0"/>
        <v>531961</v>
      </c>
      <c r="Q17" s="13">
        <f t="shared" si="1"/>
        <v>532000</v>
      </c>
      <c r="R17" s="18">
        <f t="shared" si="2"/>
        <v>532000</v>
      </c>
      <c r="S17" s="18">
        <f t="shared" si="3"/>
        <v>53200</v>
      </c>
      <c r="T17" s="25" t="s">
        <v>32</v>
      </c>
    </row>
    <row r="18" s="2" customFormat="1" ht="36" spans="1:20">
      <c r="A18" s="13">
        <v>15</v>
      </c>
      <c r="B18" s="13" t="s">
        <v>36</v>
      </c>
      <c r="C18" s="13" t="s">
        <v>80</v>
      </c>
      <c r="D18" s="13" t="s">
        <v>81</v>
      </c>
      <c r="E18" s="14" t="s">
        <v>45</v>
      </c>
      <c r="F18" s="14" t="s">
        <v>27</v>
      </c>
      <c r="G18" s="15">
        <v>59198</v>
      </c>
      <c r="H18" s="13">
        <v>20.98</v>
      </c>
      <c r="I18" s="13" t="s">
        <v>82</v>
      </c>
      <c r="J18" s="13" t="s">
        <v>29</v>
      </c>
      <c r="K18" s="13" t="s">
        <v>58</v>
      </c>
      <c r="L18" s="13" t="s">
        <v>27</v>
      </c>
      <c r="M18" s="13" t="s">
        <v>31</v>
      </c>
      <c r="N18" s="13">
        <v>100.37</v>
      </c>
      <c r="O18" s="13">
        <v>5000</v>
      </c>
      <c r="P18" s="13">
        <f t="shared" si="0"/>
        <v>501850</v>
      </c>
      <c r="Q18" s="13">
        <f t="shared" si="1"/>
        <v>502000</v>
      </c>
      <c r="R18" s="18">
        <f t="shared" si="2"/>
        <v>502000</v>
      </c>
      <c r="S18" s="18">
        <f t="shared" si="3"/>
        <v>50200</v>
      </c>
      <c r="T18" s="25" t="s">
        <v>32</v>
      </c>
    </row>
    <row r="19" s="2" customFormat="1" ht="36" spans="1:20">
      <c r="A19" s="13">
        <v>16</v>
      </c>
      <c r="B19" s="13" t="s">
        <v>36</v>
      </c>
      <c r="C19" s="13" t="s">
        <v>83</v>
      </c>
      <c r="D19" s="13" t="s">
        <v>84</v>
      </c>
      <c r="E19" s="14" t="s">
        <v>45</v>
      </c>
      <c r="F19" s="14" t="s">
        <v>27</v>
      </c>
      <c r="G19" s="15">
        <v>59198</v>
      </c>
      <c r="H19" s="13">
        <v>20.98</v>
      </c>
      <c r="I19" s="13" t="s">
        <v>85</v>
      </c>
      <c r="J19" s="13" t="s">
        <v>29</v>
      </c>
      <c r="K19" s="13" t="s">
        <v>58</v>
      </c>
      <c r="L19" s="13" t="s">
        <v>27</v>
      </c>
      <c r="M19" s="13" t="s">
        <v>31</v>
      </c>
      <c r="N19" s="13">
        <v>100.37</v>
      </c>
      <c r="O19" s="13">
        <v>5000</v>
      </c>
      <c r="P19" s="13">
        <f t="shared" si="0"/>
        <v>501850</v>
      </c>
      <c r="Q19" s="13">
        <f t="shared" si="1"/>
        <v>502000</v>
      </c>
      <c r="R19" s="18">
        <f t="shared" si="2"/>
        <v>502000</v>
      </c>
      <c r="S19" s="18">
        <f t="shared" si="3"/>
        <v>50200</v>
      </c>
      <c r="T19" s="25" t="s">
        <v>32</v>
      </c>
    </row>
    <row r="20" s="2" customFormat="1" ht="36" spans="1:20">
      <c r="A20" s="13">
        <v>17</v>
      </c>
      <c r="B20" s="21" t="s">
        <v>86</v>
      </c>
      <c r="C20" s="21" t="s">
        <v>87</v>
      </c>
      <c r="D20" s="13" t="s">
        <v>88</v>
      </c>
      <c r="E20" s="14" t="s">
        <v>29</v>
      </c>
      <c r="F20" s="14" t="s">
        <v>27</v>
      </c>
      <c r="G20" s="15">
        <v>62798</v>
      </c>
      <c r="H20" s="13">
        <v>14.2</v>
      </c>
      <c r="I20" s="13" t="s">
        <v>89</v>
      </c>
      <c r="J20" s="13" t="s">
        <v>29</v>
      </c>
      <c r="K20" s="13" t="s">
        <v>90</v>
      </c>
      <c r="L20" s="13" t="s">
        <v>27</v>
      </c>
      <c r="M20" s="13" t="s">
        <v>31</v>
      </c>
      <c r="N20" s="13">
        <v>109.25</v>
      </c>
      <c r="O20" s="13">
        <v>4800</v>
      </c>
      <c r="P20" s="13">
        <f t="shared" si="0"/>
        <v>524400</v>
      </c>
      <c r="Q20" s="13">
        <f t="shared" si="1"/>
        <v>524000</v>
      </c>
      <c r="R20" s="18">
        <f t="shared" si="2"/>
        <v>524000</v>
      </c>
      <c r="S20" s="18">
        <f>R20*10%</f>
        <v>52400</v>
      </c>
      <c r="T20" s="25" t="s">
        <v>32</v>
      </c>
    </row>
    <row r="21" s="2" customFormat="1" ht="36" spans="1:20">
      <c r="A21" s="13">
        <v>18</v>
      </c>
      <c r="B21" s="21" t="s">
        <v>36</v>
      </c>
      <c r="C21" s="13" t="s">
        <v>91</v>
      </c>
      <c r="D21" s="13" t="s">
        <v>92</v>
      </c>
      <c r="E21" s="14" t="s">
        <v>26</v>
      </c>
      <c r="F21" s="14" t="s">
        <v>27</v>
      </c>
      <c r="G21" s="15">
        <v>60715</v>
      </c>
      <c r="H21" s="13">
        <v>15.9</v>
      </c>
      <c r="I21" s="13" t="s">
        <v>93</v>
      </c>
      <c r="J21" s="13" t="s">
        <v>29</v>
      </c>
      <c r="K21" s="13"/>
      <c r="L21" s="13"/>
      <c r="M21" s="13"/>
      <c r="N21" s="13">
        <v>115.08</v>
      </c>
      <c r="O21" s="13">
        <v>5500</v>
      </c>
      <c r="P21" s="13">
        <f t="shared" si="0"/>
        <v>632940</v>
      </c>
      <c r="Q21" s="13">
        <f t="shared" si="1"/>
        <v>633000</v>
      </c>
      <c r="R21" s="18">
        <f t="shared" si="2"/>
        <v>633000</v>
      </c>
      <c r="S21" s="18">
        <f>R21*10%</f>
        <v>63300</v>
      </c>
      <c r="T21" s="25" t="s">
        <v>32</v>
      </c>
    </row>
  </sheetData>
  <mergeCells count="12">
    <mergeCell ref="A1:T1"/>
    <mergeCell ref="D2:H2"/>
    <mergeCell ref="I2:N2"/>
    <mergeCell ref="A2:A3"/>
    <mergeCell ref="B2:B3"/>
    <mergeCell ref="C2:C3"/>
    <mergeCell ref="O2:O3"/>
    <mergeCell ref="P2:P3"/>
    <mergeCell ref="Q2:Q3"/>
    <mergeCell ref="R2:R3"/>
    <mergeCell ref="S2:S3"/>
    <mergeCell ref="T2:T3"/>
  </mergeCells>
  <pageMargins left="0.708661417322835" right="0.708661417322835" top="0.17" bottom="0.21" header="0.31496062992126" footer="0.17"/>
  <pageSetup paperSize="9" scale="7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SST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SGW7</dc:creator>
  <cp:lastModifiedBy>User</cp:lastModifiedBy>
  <dcterms:created xsi:type="dcterms:W3CDTF">2020-12-04T06:50:00Z</dcterms:created>
  <cp:lastPrinted>2021-02-03T06:23:00Z</cp:lastPrinted>
  <dcterms:modified xsi:type="dcterms:W3CDTF">2021-02-22T02:16:17Z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