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1835" windowHeight="889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5621"/>
</workbook>
</file>

<file path=xl/calcChain.xml><?xml version="1.0" encoding="utf-8"?>
<calcChain xmlns="http://schemas.openxmlformats.org/spreadsheetml/2006/main">
  <c r="P20" i="1" l="1"/>
  <c r="Q20" i="1" s="1"/>
  <c r="S20" i="1" s="1"/>
  <c r="R20" i="1" l="1"/>
  <c r="P19" i="1" l="1"/>
  <c r="Q19" i="1" s="1"/>
  <c r="R19" i="1" l="1"/>
  <c r="S19" i="1"/>
  <c r="S4" i="1"/>
  <c r="P11" i="1" l="1"/>
  <c r="Q11" i="1" s="1"/>
  <c r="P12" i="1"/>
  <c r="Q12" i="1" s="1"/>
  <c r="P13" i="1"/>
  <c r="Q13" i="1" s="1"/>
  <c r="P14" i="1"/>
  <c r="Q14" i="1" s="1"/>
  <c r="P15" i="1"/>
  <c r="Q15" i="1" s="1"/>
  <c r="P16" i="1"/>
  <c r="Q16" i="1" s="1"/>
  <c r="P17" i="1"/>
  <c r="Q17" i="1" s="1"/>
  <c r="P18" i="1"/>
  <c r="Q18" i="1" s="1"/>
  <c r="P4" i="1"/>
  <c r="Q4" i="1" s="1"/>
  <c r="P5" i="1"/>
  <c r="Q5" i="1" s="1"/>
  <c r="P6" i="1"/>
  <c r="Q6" i="1" s="1"/>
  <c r="P7" i="1"/>
  <c r="Q7" i="1" s="1"/>
  <c r="P8" i="1"/>
  <c r="Q8" i="1" s="1"/>
  <c r="P9" i="1"/>
  <c r="Q9" i="1" s="1"/>
  <c r="P10" i="1"/>
  <c r="Q10" i="1" s="1"/>
  <c r="R14" i="1" l="1"/>
  <c r="S14" i="1" s="1"/>
  <c r="R13" i="1"/>
  <c r="S13" i="1" s="1"/>
  <c r="R12" i="1"/>
  <c r="S12" i="1" s="1"/>
  <c r="R11" i="1"/>
  <c r="S11" i="1" s="1"/>
  <c r="R18" i="1"/>
  <c r="S18" i="1" s="1"/>
  <c r="R17" i="1"/>
  <c r="S17" i="1" s="1"/>
  <c r="R16" i="1"/>
  <c r="S16" i="1" s="1"/>
  <c r="R15" i="1"/>
  <c r="S15" i="1" s="1"/>
</calcChain>
</file>

<file path=xl/sharedStrings.xml><?xml version="1.0" encoding="utf-8"?>
<sst xmlns="http://schemas.openxmlformats.org/spreadsheetml/2006/main" count="180" uniqueCount="100">
  <si>
    <t>序号</t>
  </si>
  <si>
    <t>权属人</t>
  </si>
  <si>
    <t>座落位置</t>
  </si>
  <si>
    <t>土地证号</t>
  </si>
  <si>
    <t>房产证号</t>
  </si>
  <si>
    <t>住宅</t>
  </si>
  <si>
    <t>划拨</t>
  </si>
  <si>
    <t>出让</t>
  </si>
  <si>
    <t>中山市财政局</t>
  </si>
  <si>
    <t>中山市西区长洲西大街9巷1号204房及车房</t>
  </si>
  <si>
    <t>中府国用（2010）第200694号</t>
  </si>
  <si>
    <t>粤房地权证中府字第0110012209号</t>
  </si>
  <si>
    <t>中山市西区长洲西大街9巷1号102房及车房</t>
  </si>
  <si>
    <t>中府国用（2010）第200693号</t>
  </si>
  <si>
    <t>粤房地权证中府字第0110012208号</t>
  </si>
  <si>
    <t>中山市石岐区民权路6号402房及车房</t>
  </si>
  <si>
    <t>中府国用（2009）第231225号</t>
  </si>
  <si>
    <t>粤房地权证中府字第0109006218号</t>
  </si>
  <si>
    <t>中府国用（2014）第2304863号</t>
  </si>
  <si>
    <t>粤房地权证中府字第0114023859号</t>
  </si>
  <si>
    <t>中山市阜康城市信用合作社</t>
  </si>
  <si>
    <t>中山市西区西郊小商品市场四区26卡</t>
  </si>
  <si>
    <t>商业</t>
  </si>
  <si>
    <t>中府国用（2014）第2001825号</t>
  </si>
  <si>
    <t>粤房地权证中府字第0114024415号</t>
  </si>
  <si>
    <t>中府国用（2014）第2001827号</t>
  </si>
  <si>
    <t>中山市西区西郊小商品市场五区120卡</t>
  </si>
  <si>
    <t>中府国用（2014）第2001826号</t>
  </si>
  <si>
    <t>粤房地权证中府字第0114024417号</t>
  </si>
  <si>
    <t>中山市西区西郊小商品市场五区122卡</t>
  </si>
  <si>
    <t>中府国用（2014）第2001828号</t>
  </si>
  <si>
    <t>粤房地权证中府字第0114024421号</t>
  </si>
  <si>
    <t>中府国用（2002）字第2303708号</t>
  </si>
  <si>
    <t>粤房地证字第C0890862号</t>
  </si>
  <si>
    <t>中山市石岐区孙文东路68号2层202卡</t>
  </si>
  <si>
    <t>办公</t>
  </si>
  <si>
    <t>中府国用（2002）字第2303709号</t>
  </si>
  <si>
    <t>粤房地证字第C0842234号</t>
  </si>
  <si>
    <t>中山市石岐区孙文东路68号3层301卡</t>
  </si>
  <si>
    <t>中府国用（2002）字第2303710号</t>
  </si>
  <si>
    <t>粤房地证字第C0842235号</t>
  </si>
  <si>
    <t>中山市石岐区孙文东路68号4层401卡</t>
  </si>
  <si>
    <t>中府国用（2002）字第2303711号</t>
  </si>
  <si>
    <t>粤房地证字第C0842233号</t>
  </si>
  <si>
    <t>中山市石岐区孙文东路68号5层501卡</t>
  </si>
  <si>
    <t>中府国用（2002）字第2303712号</t>
  </si>
  <si>
    <t>粤房地证字第C0890859号</t>
  </si>
  <si>
    <t>中山市石岐区孙文东路68号6层601卡</t>
  </si>
  <si>
    <t>中府国用（2002）字第2303713号</t>
  </si>
  <si>
    <t>粤房地证字第C0890860号</t>
  </si>
  <si>
    <t>中山市石岐区孙文东路68号7层701卡</t>
  </si>
  <si>
    <t>中府国用（2002）字第2303714号</t>
  </si>
  <si>
    <t>粤房地证字第C0890861号</t>
  </si>
  <si>
    <t>土地信息</t>
    <phoneticPr fontId="1" type="noConversion"/>
  </si>
  <si>
    <t>房产信息</t>
    <phoneticPr fontId="1" type="noConversion"/>
  </si>
  <si>
    <t>用途</t>
    <phoneticPr fontId="1" type="noConversion"/>
  </si>
  <si>
    <t>使用权类型</t>
    <phoneticPr fontId="1" type="noConversion"/>
  </si>
  <si>
    <t>终止日期</t>
    <phoneticPr fontId="1" type="noConversion"/>
  </si>
  <si>
    <t>使用权面积（㎡）</t>
    <phoneticPr fontId="1" type="noConversion"/>
  </si>
  <si>
    <t>房屋用途</t>
    <phoneticPr fontId="1" type="noConversion"/>
  </si>
  <si>
    <t>房屋所有权性质</t>
    <phoneticPr fontId="1" type="noConversion"/>
  </si>
  <si>
    <t>土地使用权来源</t>
    <phoneticPr fontId="1" type="noConversion"/>
  </si>
  <si>
    <t>土地使用权性质</t>
    <phoneticPr fontId="1" type="noConversion"/>
  </si>
  <si>
    <t>建筑面积（㎡）</t>
    <phoneticPr fontId="1" type="noConversion"/>
  </si>
  <si>
    <t>拍卖标的明细清单</t>
    <phoneticPr fontId="1" type="noConversion"/>
  </si>
  <si>
    <t>国有</t>
    <phoneticPr fontId="1" type="noConversion"/>
  </si>
  <si>
    <t>出让</t>
    <phoneticPr fontId="1" type="noConversion"/>
  </si>
  <si>
    <t>备注</t>
    <phoneticPr fontId="1" type="noConversion"/>
  </si>
  <si>
    <t>空置</t>
    <phoneticPr fontId="1" type="noConversion"/>
  </si>
  <si>
    <t>起拍价（元）</t>
    <phoneticPr fontId="1" type="noConversion"/>
  </si>
  <si>
    <t>保证金（元）</t>
    <phoneticPr fontId="1" type="noConversion"/>
  </si>
  <si>
    <t>住宅</t>
    <phoneticPr fontId="1" type="noConversion"/>
  </si>
  <si>
    <t>商业</t>
    <phoneticPr fontId="1" type="noConversion"/>
  </si>
  <si>
    <t>粤房地权证中府字第0114024419号</t>
    <phoneticPr fontId="1" type="noConversion"/>
  </si>
  <si>
    <t>住宅</t>
    <phoneticPr fontId="1" type="noConversion"/>
  </si>
  <si>
    <t>评估价（元）</t>
    <phoneticPr fontId="1" type="noConversion"/>
  </si>
  <si>
    <t>评估单价（元/平方米）</t>
    <phoneticPr fontId="1" type="noConversion"/>
  </si>
  <si>
    <t>商业</t>
    <phoneticPr fontId="1" type="noConversion"/>
  </si>
  <si>
    <t>联营企业</t>
    <phoneticPr fontId="1" type="noConversion"/>
  </si>
  <si>
    <t>办公</t>
    <phoneticPr fontId="1" type="noConversion"/>
  </si>
  <si>
    <t>评估价精确到仟位（元）</t>
    <phoneticPr fontId="1" type="noConversion"/>
  </si>
  <si>
    <t>带租约，租期至2022年7月31日</t>
    <phoneticPr fontId="1" type="noConversion"/>
  </si>
  <si>
    <t>中山市石岐区孙文中路72号后座2楼及车房</t>
  </si>
  <si>
    <t>中府国用（2006）第231488号</t>
  </si>
  <si>
    <t>粤房地证字第C4697623号</t>
  </si>
  <si>
    <t>国有房产</t>
    <phoneticPr fontId="1" type="noConversion"/>
  </si>
  <si>
    <t>划拨</t>
    <phoneticPr fontId="1" type="noConversion"/>
  </si>
  <si>
    <t>空置</t>
    <phoneticPr fontId="1" type="noConversion"/>
  </si>
  <si>
    <t>国有</t>
    <phoneticPr fontId="1" type="noConversion"/>
  </si>
  <si>
    <t>中山市东区竹苑新村文竹街9号705房</t>
  </si>
  <si>
    <t>中府国用(2006)第210595号</t>
  </si>
  <si>
    <t>粤房地证字第C4531334号</t>
  </si>
  <si>
    <t>住宅</t>
    <phoneticPr fontId="1" type="noConversion"/>
  </si>
  <si>
    <t>国有房产</t>
    <phoneticPr fontId="1" type="noConversion"/>
  </si>
  <si>
    <t>带租约，租期至2024年1月5日</t>
    <phoneticPr fontId="1" type="noConversion"/>
  </si>
  <si>
    <t>中山市西区西郊小商品市场五区118卡</t>
    <phoneticPr fontId="1" type="noConversion"/>
  </si>
  <si>
    <t>中山市石岐区岐兴街岐兴阁5号201之一</t>
    <phoneticPr fontId="1" type="noConversion"/>
  </si>
  <si>
    <t>带租约，租期至2020年12月31日，仍存在临时租赁关系</t>
    <phoneticPr fontId="1" type="noConversion"/>
  </si>
  <si>
    <t>中山市石岐区孙文东路68号首层104卡</t>
    <phoneticPr fontId="1" type="noConversion"/>
  </si>
  <si>
    <t>空置，7宗物业整体拍卖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</si>
</sst>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#,##0.00_);[Red]\(#,##0.00\)"/>
  </numFmts>
  <fonts count="1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</font>
    <font>
      <sz val="12"/>
      <name val="宋体"/>
      <charset val="134"/>
    </font>
    <font>
      <b/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/>
  </cellStyleXfs>
  <cellXfs count="32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176" fontId="8" fillId="2" borderId="1" xfId="1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31" fontId="8" fillId="2" borderId="1" xfId="1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177" fontId="8" fillId="2" borderId="1" xfId="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>
      <alignment vertical="center"/>
    </xf>
    <xf numFmtId="0" fontId="13" fillId="0" borderId="0" xfId="0" applyFont="1" applyFill="1">
      <alignment vertical="center"/>
    </xf>
    <xf numFmtId="0" fontId="7" fillId="0" borderId="1" xfId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tabSelected="1" topLeftCell="A10" zoomScale="93" zoomScaleNormal="93" workbookViewId="0">
      <selection activeCell="G29" sqref="G29"/>
    </sheetView>
  </sheetViews>
  <sheetFormatPr defaultRowHeight="13.5"/>
  <cols>
    <col min="1" max="1" width="6.625" customWidth="1"/>
    <col min="2" max="2" width="11.25" customWidth="1"/>
    <col min="3" max="3" width="19.625" customWidth="1"/>
    <col min="4" max="4" width="13.625" customWidth="1"/>
    <col min="5" max="6" width="7.375" customWidth="1"/>
    <col min="7" max="7" width="13.75" bestFit="1" customWidth="1"/>
    <col min="9" max="9" width="11.375" customWidth="1"/>
    <col min="10" max="13" width="7.375" customWidth="1"/>
    <col min="15" max="15" width="9" customWidth="1"/>
    <col min="16" max="16" width="0" hidden="1" customWidth="1"/>
    <col min="18" max="19" width="9" style="13"/>
    <col min="20" max="20" width="13.5" style="12" customWidth="1"/>
    <col min="21" max="21" width="9" style="13"/>
  </cols>
  <sheetData>
    <row r="1" spans="1:21" ht="28.5" customHeight="1">
      <c r="A1" s="25" t="s">
        <v>64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1" s="1" customFormat="1" ht="21.75" customHeight="1">
      <c r="A2" s="23" t="s">
        <v>0</v>
      </c>
      <c r="B2" s="23" t="s">
        <v>1</v>
      </c>
      <c r="C2" s="23" t="s">
        <v>2</v>
      </c>
      <c r="D2" s="27" t="s">
        <v>53</v>
      </c>
      <c r="E2" s="28"/>
      <c r="F2" s="28"/>
      <c r="G2" s="28"/>
      <c r="H2" s="29"/>
      <c r="I2" s="27" t="s">
        <v>54</v>
      </c>
      <c r="J2" s="28"/>
      <c r="K2" s="28"/>
      <c r="L2" s="28"/>
      <c r="M2" s="28"/>
      <c r="N2" s="29"/>
      <c r="O2" s="23" t="s">
        <v>76</v>
      </c>
      <c r="P2" s="23" t="s">
        <v>75</v>
      </c>
      <c r="Q2" s="23" t="s">
        <v>80</v>
      </c>
      <c r="R2" s="30" t="s">
        <v>69</v>
      </c>
      <c r="S2" s="30" t="s">
        <v>70</v>
      </c>
      <c r="T2" s="26" t="s">
        <v>67</v>
      </c>
      <c r="U2" s="14"/>
    </row>
    <row r="3" spans="1:21" s="1" customFormat="1" ht="44.25" customHeight="1">
      <c r="A3" s="24"/>
      <c r="B3" s="24"/>
      <c r="C3" s="24"/>
      <c r="D3" s="2" t="s">
        <v>3</v>
      </c>
      <c r="E3" s="2" t="s">
        <v>55</v>
      </c>
      <c r="F3" s="2" t="s">
        <v>56</v>
      </c>
      <c r="G3" s="2" t="s">
        <v>57</v>
      </c>
      <c r="H3" s="2" t="s">
        <v>58</v>
      </c>
      <c r="I3" s="2" t="s">
        <v>4</v>
      </c>
      <c r="J3" s="2" t="s">
        <v>59</v>
      </c>
      <c r="K3" s="2" t="s">
        <v>60</v>
      </c>
      <c r="L3" s="2" t="s">
        <v>61</v>
      </c>
      <c r="M3" s="2" t="s">
        <v>62</v>
      </c>
      <c r="N3" s="2" t="s">
        <v>63</v>
      </c>
      <c r="O3" s="24"/>
      <c r="P3" s="24"/>
      <c r="Q3" s="24"/>
      <c r="R3" s="31"/>
      <c r="S3" s="31"/>
      <c r="T3" s="26"/>
      <c r="U3" s="14"/>
    </row>
    <row r="4" spans="1:21" s="6" customFormat="1" ht="36">
      <c r="A4" s="3">
        <v>1</v>
      </c>
      <c r="B4" s="4" t="s">
        <v>20</v>
      </c>
      <c r="C4" s="9" t="s">
        <v>98</v>
      </c>
      <c r="D4" s="3" t="s">
        <v>32</v>
      </c>
      <c r="E4" s="8" t="s">
        <v>22</v>
      </c>
      <c r="F4" s="5" t="s">
        <v>7</v>
      </c>
      <c r="G4" s="7">
        <v>52134</v>
      </c>
      <c r="H4" s="3">
        <v>9.9</v>
      </c>
      <c r="I4" s="3" t="s">
        <v>33</v>
      </c>
      <c r="J4" s="3" t="s">
        <v>77</v>
      </c>
      <c r="K4" s="3" t="s">
        <v>78</v>
      </c>
      <c r="L4" s="3" t="s">
        <v>66</v>
      </c>
      <c r="M4" s="3" t="s">
        <v>65</v>
      </c>
      <c r="N4" s="3">
        <v>76.14</v>
      </c>
      <c r="O4" s="3">
        <v>10000</v>
      </c>
      <c r="P4" s="3">
        <f t="shared" ref="P4:P10" si="0">N4*O4</f>
        <v>761400</v>
      </c>
      <c r="Q4" s="3">
        <f t="shared" ref="Q4:Q10" si="1">ROUND(P4,-3)</f>
        <v>761000</v>
      </c>
      <c r="R4" s="17">
        <v>12130000</v>
      </c>
      <c r="S4" s="17">
        <f>R4*5%</f>
        <v>606500</v>
      </c>
      <c r="T4" s="20" t="s">
        <v>99</v>
      </c>
      <c r="U4" s="13"/>
    </row>
    <row r="5" spans="1:21" s="6" customFormat="1" ht="36">
      <c r="A5" s="3">
        <v>2</v>
      </c>
      <c r="B5" s="4" t="s">
        <v>20</v>
      </c>
      <c r="C5" s="9" t="s">
        <v>34</v>
      </c>
      <c r="D5" s="3" t="s">
        <v>36</v>
      </c>
      <c r="E5" s="8" t="s">
        <v>35</v>
      </c>
      <c r="F5" s="5" t="s">
        <v>7</v>
      </c>
      <c r="G5" s="7">
        <v>55787</v>
      </c>
      <c r="H5" s="3">
        <v>53.7</v>
      </c>
      <c r="I5" s="3" t="s">
        <v>37</v>
      </c>
      <c r="J5" s="3" t="s">
        <v>79</v>
      </c>
      <c r="K5" s="3" t="s">
        <v>78</v>
      </c>
      <c r="L5" s="3" t="s">
        <v>66</v>
      </c>
      <c r="M5" s="3" t="s">
        <v>65</v>
      </c>
      <c r="N5" s="3">
        <v>413.04</v>
      </c>
      <c r="O5" s="3">
        <v>5000</v>
      </c>
      <c r="P5" s="3">
        <f t="shared" si="0"/>
        <v>2065200</v>
      </c>
      <c r="Q5" s="3">
        <f t="shared" si="1"/>
        <v>2065000</v>
      </c>
      <c r="R5" s="18"/>
      <c r="S5" s="18"/>
      <c r="T5" s="21"/>
      <c r="U5" s="13"/>
    </row>
    <row r="6" spans="1:21" s="6" customFormat="1" ht="36">
      <c r="A6" s="3">
        <v>3</v>
      </c>
      <c r="B6" s="4" t="s">
        <v>20</v>
      </c>
      <c r="C6" s="9" t="s">
        <v>38</v>
      </c>
      <c r="D6" s="3" t="s">
        <v>39</v>
      </c>
      <c r="E6" s="8" t="s">
        <v>35</v>
      </c>
      <c r="F6" s="5" t="s">
        <v>7</v>
      </c>
      <c r="G6" s="7">
        <v>55787</v>
      </c>
      <c r="H6" s="3">
        <v>66.72</v>
      </c>
      <c r="I6" s="3" t="s">
        <v>40</v>
      </c>
      <c r="J6" s="3" t="s">
        <v>79</v>
      </c>
      <c r="K6" s="3" t="s">
        <v>78</v>
      </c>
      <c r="L6" s="3" t="s">
        <v>66</v>
      </c>
      <c r="M6" s="3" t="s">
        <v>65</v>
      </c>
      <c r="N6" s="3">
        <v>513.26</v>
      </c>
      <c r="O6" s="3">
        <v>4500</v>
      </c>
      <c r="P6" s="3">
        <f t="shared" si="0"/>
        <v>2309670</v>
      </c>
      <c r="Q6" s="3">
        <f t="shared" si="1"/>
        <v>2310000</v>
      </c>
      <c r="R6" s="18"/>
      <c r="S6" s="18"/>
      <c r="T6" s="21"/>
      <c r="U6" s="13"/>
    </row>
    <row r="7" spans="1:21" s="6" customFormat="1" ht="36">
      <c r="A7" s="3">
        <v>4</v>
      </c>
      <c r="B7" s="4" t="s">
        <v>20</v>
      </c>
      <c r="C7" s="9" t="s">
        <v>41</v>
      </c>
      <c r="D7" s="3" t="s">
        <v>42</v>
      </c>
      <c r="E7" s="8" t="s">
        <v>35</v>
      </c>
      <c r="F7" s="5" t="s">
        <v>7</v>
      </c>
      <c r="G7" s="7">
        <v>55787</v>
      </c>
      <c r="H7" s="3">
        <v>66.72</v>
      </c>
      <c r="I7" s="3" t="s">
        <v>43</v>
      </c>
      <c r="J7" s="3" t="s">
        <v>79</v>
      </c>
      <c r="K7" s="3" t="s">
        <v>78</v>
      </c>
      <c r="L7" s="3" t="s">
        <v>66</v>
      </c>
      <c r="M7" s="3" t="s">
        <v>65</v>
      </c>
      <c r="N7" s="3">
        <v>513.26</v>
      </c>
      <c r="O7" s="3">
        <v>4000</v>
      </c>
      <c r="P7" s="3">
        <f t="shared" si="0"/>
        <v>2053040</v>
      </c>
      <c r="Q7" s="3">
        <f t="shared" si="1"/>
        <v>2053000</v>
      </c>
      <c r="R7" s="18"/>
      <c r="S7" s="18"/>
      <c r="T7" s="21"/>
      <c r="U7" s="13"/>
    </row>
    <row r="8" spans="1:21" s="6" customFormat="1" ht="36">
      <c r="A8" s="3">
        <v>5</v>
      </c>
      <c r="B8" s="4" t="s">
        <v>20</v>
      </c>
      <c r="C8" s="9" t="s">
        <v>44</v>
      </c>
      <c r="D8" s="3" t="s">
        <v>45</v>
      </c>
      <c r="E8" s="8" t="s">
        <v>35</v>
      </c>
      <c r="F8" s="5" t="s">
        <v>7</v>
      </c>
      <c r="G8" s="7">
        <v>55787</v>
      </c>
      <c r="H8" s="3">
        <v>66.489999999999995</v>
      </c>
      <c r="I8" s="3" t="s">
        <v>46</v>
      </c>
      <c r="J8" s="3" t="s">
        <v>79</v>
      </c>
      <c r="K8" s="3" t="s">
        <v>78</v>
      </c>
      <c r="L8" s="3" t="s">
        <v>66</v>
      </c>
      <c r="M8" s="3" t="s">
        <v>65</v>
      </c>
      <c r="N8" s="3">
        <v>511.44</v>
      </c>
      <c r="O8" s="3">
        <v>3500</v>
      </c>
      <c r="P8" s="3">
        <f t="shared" si="0"/>
        <v>1790040</v>
      </c>
      <c r="Q8" s="3">
        <f t="shared" si="1"/>
        <v>1790000</v>
      </c>
      <c r="R8" s="18"/>
      <c r="S8" s="18"/>
      <c r="T8" s="21"/>
      <c r="U8" s="13"/>
    </row>
    <row r="9" spans="1:21" s="6" customFormat="1" ht="36">
      <c r="A9" s="3">
        <v>6</v>
      </c>
      <c r="B9" s="4" t="s">
        <v>20</v>
      </c>
      <c r="C9" s="9" t="s">
        <v>47</v>
      </c>
      <c r="D9" s="3" t="s">
        <v>48</v>
      </c>
      <c r="E9" s="8" t="s">
        <v>35</v>
      </c>
      <c r="F9" s="5" t="s">
        <v>7</v>
      </c>
      <c r="G9" s="7">
        <v>55787</v>
      </c>
      <c r="H9" s="3">
        <v>66.069999999999993</v>
      </c>
      <c r="I9" s="3" t="s">
        <v>49</v>
      </c>
      <c r="J9" s="3" t="s">
        <v>79</v>
      </c>
      <c r="K9" s="3" t="s">
        <v>78</v>
      </c>
      <c r="L9" s="3" t="s">
        <v>66</v>
      </c>
      <c r="M9" s="3" t="s">
        <v>65</v>
      </c>
      <c r="N9" s="3">
        <v>508.24</v>
      </c>
      <c r="O9" s="3">
        <v>3200</v>
      </c>
      <c r="P9" s="3">
        <f t="shared" si="0"/>
        <v>1626368</v>
      </c>
      <c r="Q9" s="3">
        <f t="shared" si="1"/>
        <v>1626000</v>
      </c>
      <c r="R9" s="18"/>
      <c r="S9" s="18"/>
      <c r="T9" s="21"/>
      <c r="U9" s="13"/>
    </row>
    <row r="10" spans="1:21" s="6" customFormat="1" ht="36">
      <c r="A10" s="3">
        <v>7</v>
      </c>
      <c r="B10" s="4" t="s">
        <v>20</v>
      </c>
      <c r="C10" s="9" t="s">
        <v>50</v>
      </c>
      <c r="D10" s="3" t="s">
        <v>51</v>
      </c>
      <c r="E10" s="8" t="s">
        <v>35</v>
      </c>
      <c r="F10" s="5" t="s">
        <v>7</v>
      </c>
      <c r="G10" s="7">
        <v>55787</v>
      </c>
      <c r="H10" s="3">
        <v>66.069999999999993</v>
      </c>
      <c r="I10" s="3" t="s">
        <v>52</v>
      </c>
      <c r="J10" s="3" t="s">
        <v>79</v>
      </c>
      <c r="K10" s="3" t="s">
        <v>78</v>
      </c>
      <c r="L10" s="3" t="s">
        <v>66</v>
      </c>
      <c r="M10" s="3" t="s">
        <v>65</v>
      </c>
      <c r="N10" s="3">
        <v>508.24</v>
      </c>
      <c r="O10" s="3">
        <v>3000</v>
      </c>
      <c r="P10" s="3">
        <f t="shared" si="0"/>
        <v>1524720</v>
      </c>
      <c r="Q10" s="3">
        <f t="shared" si="1"/>
        <v>1525000</v>
      </c>
      <c r="R10" s="19"/>
      <c r="S10" s="19"/>
      <c r="T10" s="22"/>
      <c r="U10" s="13"/>
    </row>
    <row r="11" spans="1:21" s="6" customFormat="1" ht="36.75" customHeight="1">
      <c r="A11" s="3">
        <v>8</v>
      </c>
      <c r="B11" s="4" t="s">
        <v>8</v>
      </c>
      <c r="C11" s="8" t="s">
        <v>21</v>
      </c>
      <c r="D11" s="3" t="s">
        <v>23</v>
      </c>
      <c r="E11" s="8" t="s">
        <v>22</v>
      </c>
      <c r="F11" s="5" t="s">
        <v>7</v>
      </c>
      <c r="G11" s="7">
        <v>50034</v>
      </c>
      <c r="H11" s="3">
        <v>24.21</v>
      </c>
      <c r="I11" s="3" t="s">
        <v>24</v>
      </c>
      <c r="J11" s="3" t="s">
        <v>72</v>
      </c>
      <c r="K11" s="3"/>
      <c r="L11" s="3"/>
      <c r="M11" s="3"/>
      <c r="N11" s="3">
        <v>53.92</v>
      </c>
      <c r="O11" s="3">
        <v>7500</v>
      </c>
      <c r="P11" s="3">
        <f t="shared" ref="P11:P18" si="2">N11*O11</f>
        <v>404400</v>
      </c>
      <c r="Q11" s="3">
        <f t="shared" ref="Q11:Q18" si="3">ROUND(P11,-3)</f>
        <v>404000</v>
      </c>
      <c r="R11" s="15">
        <f t="shared" ref="R11:R18" si="4">Q11</f>
        <v>404000</v>
      </c>
      <c r="S11" s="15">
        <f t="shared" ref="S11:S18" si="5">R11*10%</f>
        <v>40400</v>
      </c>
      <c r="T11" s="16" t="s">
        <v>94</v>
      </c>
      <c r="U11" s="13"/>
    </row>
    <row r="12" spans="1:21" s="6" customFormat="1" ht="54" customHeight="1">
      <c r="A12" s="3">
        <v>9</v>
      </c>
      <c r="B12" s="4" t="s">
        <v>8</v>
      </c>
      <c r="C12" s="8" t="s">
        <v>95</v>
      </c>
      <c r="D12" s="3" t="s">
        <v>25</v>
      </c>
      <c r="E12" s="8" t="s">
        <v>22</v>
      </c>
      <c r="F12" s="5" t="s">
        <v>7</v>
      </c>
      <c r="G12" s="7">
        <v>50034</v>
      </c>
      <c r="H12" s="3">
        <v>23.25</v>
      </c>
      <c r="I12" s="3" t="s">
        <v>73</v>
      </c>
      <c r="J12" s="3" t="s">
        <v>72</v>
      </c>
      <c r="K12" s="3"/>
      <c r="L12" s="3"/>
      <c r="M12" s="3"/>
      <c r="N12" s="3">
        <v>51.67</v>
      </c>
      <c r="O12" s="3">
        <v>7500</v>
      </c>
      <c r="P12" s="3">
        <f t="shared" si="2"/>
        <v>387525</v>
      </c>
      <c r="Q12" s="3">
        <f t="shared" si="3"/>
        <v>388000</v>
      </c>
      <c r="R12" s="15">
        <f t="shared" si="4"/>
        <v>388000</v>
      </c>
      <c r="S12" s="15">
        <f t="shared" si="5"/>
        <v>38800</v>
      </c>
      <c r="T12" s="16" t="s">
        <v>97</v>
      </c>
      <c r="U12" s="13"/>
    </row>
    <row r="13" spans="1:21" s="6" customFormat="1" ht="36">
      <c r="A13" s="3">
        <v>10</v>
      </c>
      <c r="B13" s="4" t="s">
        <v>8</v>
      </c>
      <c r="C13" s="8" t="s">
        <v>26</v>
      </c>
      <c r="D13" s="3" t="s">
        <v>27</v>
      </c>
      <c r="E13" s="8" t="s">
        <v>22</v>
      </c>
      <c r="F13" s="5" t="s">
        <v>7</v>
      </c>
      <c r="G13" s="7">
        <v>50034</v>
      </c>
      <c r="H13" s="3">
        <v>23.08</v>
      </c>
      <c r="I13" s="3" t="s">
        <v>28</v>
      </c>
      <c r="J13" s="3" t="s">
        <v>72</v>
      </c>
      <c r="K13" s="3"/>
      <c r="L13" s="3"/>
      <c r="M13" s="3"/>
      <c r="N13" s="3">
        <v>51.28</v>
      </c>
      <c r="O13" s="3">
        <v>7500</v>
      </c>
      <c r="P13" s="3">
        <f t="shared" si="2"/>
        <v>384600</v>
      </c>
      <c r="Q13" s="3">
        <f t="shared" si="3"/>
        <v>385000</v>
      </c>
      <c r="R13" s="15">
        <f t="shared" si="4"/>
        <v>385000</v>
      </c>
      <c r="S13" s="15">
        <f t="shared" si="5"/>
        <v>38500</v>
      </c>
      <c r="T13" s="10" t="s">
        <v>68</v>
      </c>
      <c r="U13" s="13"/>
    </row>
    <row r="14" spans="1:21" s="6" customFormat="1" ht="36">
      <c r="A14" s="3">
        <v>11</v>
      </c>
      <c r="B14" s="4" t="s">
        <v>8</v>
      </c>
      <c r="C14" s="8" t="s">
        <v>29</v>
      </c>
      <c r="D14" s="3" t="s">
        <v>30</v>
      </c>
      <c r="E14" s="8" t="s">
        <v>22</v>
      </c>
      <c r="F14" s="5" t="s">
        <v>7</v>
      </c>
      <c r="G14" s="7">
        <v>50034</v>
      </c>
      <c r="H14" s="3">
        <v>23.25</v>
      </c>
      <c r="I14" s="3" t="s">
        <v>31</v>
      </c>
      <c r="J14" s="3" t="s">
        <v>72</v>
      </c>
      <c r="K14" s="3"/>
      <c r="L14" s="3"/>
      <c r="M14" s="3"/>
      <c r="N14" s="3">
        <v>51.67</v>
      </c>
      <c r="O14" s="3">
        <v>7500</v>
      </c>
      <c r="P14" s="3">
        <f t="shared" si="2"/>
        <v>387525</v>
      </c>
      <c r="Q14" s="3">
        <f t="shared" si="3"/>
        <v>388000</v>
      </c>
      <c r="R14" s="15">
        <f t="shared" si="4"/>
        <v>388000</v>
      </c>
      <c r="S14" s="15">
        <f t="shared" si="5"/>
        <v>38800</v>
      </c>
      <c r="T14" s="10" t="s">
        <v>68</v>
      </c>
      <c r="U14" s="13"/>
    </row>
    <row r="15" spans="1:21" s="6" customFormat="1" ht="36">
      <c r="A15" s="3">
        <v>12</v>
      </c>
      <c r="B15" s="3" t="s">
        <v>8</v>
      </c>
      <c r="C15" s="3" t="s">
        <v>9</v>
      </c>
      <c r="D15" s="3" t="s">
        <v>10</v>
      </c>
      <c r="E15" s="5" t="s">
        <v>5</v>
      </c>
      <c r="F15" s="5" t="s">
        <v>7</v>
      </c>
      <c r="G15" s="7">
        <v>64244</v>
      </c>
      <c r="H15" s="3">
        <v>17.84</v>
      </c>
      <c r="I15" s="3" t="s">
        <v>11</v>
      </c>
      <c r="J15" s="3" t="s">
        <v>74</v>
      </c>
      <c r="K15" s="3"/>
      <c r="L15" s="3"/>
      <c r="M15" s="3"/>
      <c r="N15" s="3">
        <v>94.38</v>
      </c>
      <c r="O15" s="3">
        <v>4500</v>
      </c>
      <c r="P15" s="3">
        <f t="shared" si="2"/>
        <v>424710</v>
      </c>
      <c r="Q15" s="3">
        <f t="shared" si="3"/>
        <v>425000</v>
      </c>
      <c r="R15" s="15">
        <f t="shared" si="4"/>
        <v>425000</v>
      </c>
      <c r="S15" s="15">
        <f t="shared" si="5"/>
        <v>42500</v>
      </c>
      <c r="T15" s="10" t="s">
        <v>68</v>
      </c>
      <c r="U15" s="13"/>
    </row>
    <row r="16" spans="1:21" s="6" customFormat="1" ht="36">
      <c r="A16" s="3">
        <v>13</v>
      </c>
      <c r="B16" s="3" t="s">
        <v>8</v>
      </c>
      <c r="C16" s="3" t="s">
        <v>12</v>
      </c>
      <c r="D16" s="3" t="s">
        <v>13</v>
      </c>
      <c r="E16" s="5" t="s">
        <v>5</v>
      </c>
      <c r="F16" s="5" t="s">
        <v>7</v>
      </c>
      <c r="G16" s="7">
        <v>64244</v>
      </c>
      <c r="H16" s="3">
        <v>18.2</v>
      </c>
      <c r="I16" s="3" t="s">
        <v>14</v>
      </c>
      <c r="J16" s="3" t="s">
        <v>74</v>
      </c>
      <c r="K16" s="3"/>
      <c r="L16" s="3"/>
      <c r="M16" s="3"/>
      <c r="N16" s="3">
        <v>96.3</v>
      </c>
      <c r="O16" s="3">
        <v>4300</v>
      </c>
      <c r="P16" s="3">
        <f t="shared" si="2"/>
        <v>414090</v>
      </c>
      <c r="Q16" s="3">
        <f t="shared" si="3"/>
        <v>414000</v>
      </c>
      <c r="R16" s="15">
        <f t="shared" si="4"/>
        <v>414000</v>
      </c>
      <c r="S16" s="15">
        <f t="shared" si="5"/>
        <v>41400</v>
      </c>
      <c r="T16" s="10" t="s">
        <v>68</v>
      </c>
      <c r="U16" s="13"/>
    </row>
    <row r="17" spans="1:21" s="6" customFormat="1" ht="36">
      <c r="A17" s="3">
        <v>14</v>
      </c>
      <c r="B17" s="3" t="s">
        <v>8</v>
      </c>
      <c r="C17" s="3" t="s">
        <v>15</v>
      </c>
      <c r="D17" s="3" t="s">
        <v>16</v>
      </c>
      <c r="E17" s="5" t="s">
        <v>5</v>
      </c>
      <c r="F17" s="5" t="s">
        <v>6</v>
      </c>
      <c r="G17" s="3"/>
      <c r="H17" s="3">
        <v>17.71</v>
      </c>
      <c r="I17" s="3" t="s">
        <v>17</v>
      </c>
      <c r="J17" s="3" t="s">
        <v>74</v>
      </c>
      <c r="K17" s="3"/>
      <c r="L17" s="3"/>
      <c r="M17" s="3"/>
      <c r="N17" s="3">
        <v>72.92</v>
      </c>
      <c r="O17" s="3">
        <v>3500</v>
      </c>
      <c r="P17" s="3">
        <f t="shared" si="2"/>
        <v>255220</v>
      </c>
      <c r="Q17" s="3">
        <f t="shared" si="3"/>
        <v>255000</v>
      </c>
      <c r="R17" s="15">
        <f t="shared" si="4"/>
        <v>255000</v>
      </c>
      <c r="S17" s="15">
        <f t="shared" si="5"/>
        <v>25500</v>
      </c>
      <c r="T17" s="10" t="s">
        <v>68</v>
      </c>
      <c r="U17" s="13"/>
    </row>
    <row r="18" spans="1:21" s="6" customFormat="1" ht="36">
      <c r="A18" s="3">
        <v>15</v>
      </c>
      <c r="B18" s="3" t="s">
        <v>8</v>
      </c>
      <c r="C18" s="3" t="s">
        <v>96</v>
      </c>
      <c r="D18" s="3" t="s">
        <v>18</v>
      </c>
      <c r="E18" s="5" t="s">
        <v>5</v>
      </c>
      <c r="F18" s="5" t="s">
        <v>6</v>
      </c>
      <c r="G18" s="3"/>
      <c r="H18" s="3">
        <v>10.53</v>
      </c>
      <c r="I18" s="3" t="s">
        <v>19</v>
      </c>
      <c r="J18" s="3" t="s">
        <v>74</v>
      </c>
      <c r="K18" s="3"/>
      <c r="L18" s="3"/>
      <c r="M18" s="3"/>
      <c r="N18" s="3">
        <v>74.209999999999994</v>
      </c>
      <c r="O18" s="3">
        <v>4800</v>
      </c>
      <c r="P18" s="3">
        <f t="shared" si="2"/>
        <v>356207.99999999994</v>
      </c>
      <c r="Q18" s="3">
        <f t="shared" si="3"/>
        <v>356000</v>
      </c>
      <c r="R18" s="15">
        <f t="shared" si="4"/>
        <v>356000</v>
      </c>
      <c r="S18" s="15">
        <f t="shared" si="5"/>
        <v>35600</v>
      </c>
      <c r="T18" s="11" t="s">
        <v>81</v>
      </c>
      <c r="U18" s="13"/>
    </row>
    <row r="19" spans="1:21" s="6" customFormat="1" ht="36">
      <c r="A19" s="3">
        <v>16</v>
      </c>
      <c r="B19" s="4" t="s">
        <v>8</v>
      </c>
      <c r="C19" s="3" t="s">
        <v>82</v>
      </c>
      <c r="D19" s="3" t="s">
        <v>83</v>
      </c>
      <c r="E19" s="5" t="s">
        <v>5</v>
      </c>
      <c r="F19" s="5" t="s">
        <v>6</v>
      </c>
      <c r="G19" s="3"/>
      <c r="H19" s="3">
        <v>43.94</v>
      </c>
      <c r="I19" s="3" t="s">
        <v>84</v>
      </c>
      <c r="J19" s="3" t="s">
        <v>71</v>
      </c>
      <c r="K19" s="3" t="s">
        <v>85</v>
      </c>
      <c r="L19" s="3" t="s">
        <v>86</v>
      </c>
      <c r="M19" s="3" t="s">
        <v>65</v>
      </c>
      <c r="N19" s="3">
        <v>108.51</v>
      </c>
      <c r="O19" s="3">
        <v>3500</v>
      </c>
      <c r="P19" s="3">
        <f>N19*O19</f>
        <v>379785</v>
      </c>
      <c r="Q19" s="3">
        <f>ROUND(P19,-3)</f>
        <v>380000</v>
      </c>
      <c r="R19" s="15">
        <f>Q19</f>
        <v>380000</v>
      </c>
      <c r="S19" s="15">
        <f>Q19*10%</f>
        <v>38000</v>
      </c>
      <c r="T19" s="10" t="s">
        <v>87</v>
      </c>
      <c r="U19" s="13"/>
    </row>
    <row r="20" spans="1:21" s="6" customFormat="1" ht="30.75" customHeight="1">
      <c r="A20" s="3">
        <v>17</v>
      </c>
      <c r="B20" s="4" t="s">
        <v>8</v>
      </c>
      <c r="C20" s="5" t="s">
        <v>89</v>
      </c>
      <c r="D20" s="5" t="s">
        <v>90</v>
      </c>
      <c r="E20" s="5" t="s">
        <v>5</v>
      </c>
      <c r="F20" s="5" t="s">
        <v>6</v>
      </c>
      <c r="G20" s="5"/>
      <c r="H20" s="3">
        <v>14.69</v>
      </c>
      <c r="I20" s="5" t="s">
        <v>91</v>
      </c>
      <c r="J20" s="3" t="s">
        <v>92</v>
      </c>
      <c r="K20" s="3" t="s">
        <v>93</v>
      </c>
      <c r="L20" s="5" t="s">
        <v>6</v>
      </c>
      <c r="M20" s="3" t="s">
        <v>88</v>
      </c>
      <c r="N20" s="5">
        <v>104.95</v>
      </c>
      <c r="O20" s="5">
        <v>5300</v>
      </c>
      <c r="P20" s="3">
        <f t="shared" ref="P20" si="6">N20*O20</f>
        <v>556235</v>
      </c>
      <c r="Q20" s="3">
        <f t="shared" ref="Q20" si="7">ROUND(P20,-3)</f>
        <v>556000</v>
      </c>
      <c r="R20" s="15">
        <f t="shared" ref="R20" si="8">Q20</f>
        <v>556000</v>
      </c>
      <c r="S20" s="15">
        <f>Q20*10%</f>
        <v>55600</v>
      </c>
      <c r="T20" s="10" t="s">
        <v>87</v>
      </c>
      <c r="U20" s="13"/>
    </row>
  </sheetData>
  <mergeCells count="15">
    <mergeCell ref="Q2:Q3"/>
    <mergeCell ref="A1:T1"/>
    <mergeCell ref="T2:T3"/>
    <mergeCell ref="A2:A3"/>
    <mergeCell ref="B2:B3"/>
    <mergeCell ref="C2:C3"/>
    <mergeCell ref="D2:H2"/>
    <mergeCell ref="I2:N2"/>
    <mergeCell ref="P2:P3"/>
    <mergeCell ref="R2:R3"/>
    <mergeCell ref="S2:S3"/>
    <mergeCell ref="O2:O3"/>
    <mergeCell ref="R4:R10"/>
    <mergeCell ref="S4:S10"/>
    <mergeCell ref="T4:T10"/>
  </mergeCells>
  <phoneticPr fontId="1" type="noConversion"/>
  <pageMargins left="0.70866141732283472" right="0.70866141732283472" top="0.32" bottom="0.31" header="0.31496062992125984" footer="0.31496062992125984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SST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SGW7</dc:creator>
  <cp:lastModifiedBy>SGW7</cp:lastModifiedBy>
  <cp:lastPrinted>2021-02-03T06:24:32Z</cp:lastPrinted>
  <dcterms:created xsi:type="dcterms:W3CDTF">2020-12-04T06:50:01Z</dcterms:created>
  <dcterms:modified xsi:type="dcterms:W3CDTF">2021-02-19T07:02:49Z</dcterms:modified>
</cp:coreProperties>
</file>